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освеб\нок\Смоленский район 2022\"/>
    </mc:Choice>
  </mc:AlternateContent>
  <bookViews>
    <workbookView xWindow="0" yWindow="0" windowWidth="23040" windowHeight="8988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12" i="6"/>
  <c r="C12" i="6"/>
  <c r="B12" i="6"/>
  <c r="A12" i="6"/>
  <c r="D11" i="6"/>
  <c r="C11" i="6"/>
  <c r="E11" i="6" s="1"/>
  <c r="F11" i="7" s="1"/>
  <c r="B11" i="6"/>
  <c r="A11" i="6"/>
  <c r="D10" i="6"/>
  <c r="C10" i="6"/>
  <c r="B10" i="6"/>
  <c r="A10" i="6"/>
  <c r="D9" i="6"/>
  <c r="C9" i="6"/>
  <c r="E9" i="6" s="1"/>
  <c r="F9" i="7" s="1"/>
  <c r="B9" i="6"/>
  <c r="A9" i="6"/>
  <c r="D8" i="6"/>
  <c r="C8" i="6"/>
  <c r="B8" i="6"/>
  <c r="A8" i="6"/>
  <c r="D7" i="6"/>
  <c r="C7" i="6"/>
  <c r="E7" i="6" s="1"/>
  <c r="F7" i="7" s="1"/>
  <c r="B7" i="6"/>
  <c r="A7" i="6"/>
  <c r="D6" i="6"/>
  <c r="C6" i="6"/>
  <c r="B6" i="6"/>
  <c r="A6" i="6"/>
  <c r="D5" i="6"/>
  <c r="C5" i="6"/>
  <c r="E5" i="6" s="1"/>
  <c r="F5" i="7" s="1"/>
  <c r="B5" i="6"/>
  <c r="A5" i="6"/>
  <c r="D4" i="6"/>
  <c r="C4" i="6"/>
  <c r="B4" i="6"/>
  <c r="A4" i="6"/>
  <c r="D3" i="6"/>
  <c r="C3" i="6"/>
  <c r="E3" i="6" s="1"/>
  <c r="F3" i="7" s="1"/>
  <c r="B3" i="6"/>
  <c r="A3" i="6"/>
  <c r="D12" i="5"/>
  <c r="C12" i="5"/>
  <c r="B12" i="5"/>
  <c r="A12" i="5"/>
  <c r="D11" i="5"/>
  <c r="C11" i="5"/>
  <c r="E11" i="5" s="1"/>
  <c r="E11" i="7" s="1"/>
  <c r="B11" i="5"/>
  <c r="A11" i="5"/>
  <c r="D10" i="5"/>
  <c r="C10" i="5"/>
  <c r="B10" i="5"/>
  <c r="A10" i="5"/>
  <c r="D9" i="5"/>
  <c r="C9" i="5"/>
  <c r="E9" i="5" s="1"/>
  <c r="E9" i="7" s="1"/>
  <c r="B9" i="5"/>
  <c r="A9" i="5"/>
  <c r="D8" i="5"/>
  <c r="C8" i="5"/>
  <c r="B8" i="5"/>
  <c r="A8" i="5"/>
  <c r="D7" i="5"/>
  <c r="C7" i="5"/>
  <c r="E7" i="5" s="1"/>
  <c r="E7" i="7" s="1"/>
  <c r="B7" i="5"/>
  <c r="A7" i="5"/>
  <c r="D6" i="5"/>
  <c r="C6" i="5"/>
  <c r="B6" i="5"/>
  <c r="A6" i="5"/>
  <c r="D5" i="5"/>
  <c r="C5" i="5"/>
  <c r="E5" i="5" s="1"/>
  <c r="E5" i="7" s="1"/>
  <c r="B5" i="5"/>
  <c r="A5" i="5"/>
  <c r="D4" i="5"/>
  <c r="C4" i="5"/>
  <c r="B4" i="5"/>
  <c r="A4" i="5"/>
  <c r="D3" i="5"/>
  <c r="C3" i="5"/>
  <c r="E3" i="5" s="1"/>
  <c r="E3" i="7" s="1"/>
  <c r="B3" i="5"/>
  <c r="A3" i="5"/>
  <c r="D12" i="4"/>
  <c r="C12" i="4"/>
  <c r="B12" i="4"/>
  <c r="A12" i="4"/>
  <c r="D11" i="4"/>
  <c r="C11" i="4"/>
  <c r="E11" i="4" s="1"/>
  <c r="D11" i="7" s="1"/>
  <c r="B11" i="4"/>
  <c r="A11" i="4"/>
  <c r="D10" i="4"/>
  <c r="C10" i="4"/>
  <c r="B10" i="4"/>
  <c r="A10" i="4"/>
  <c r="D9" i="4"/>
  <c r="C9" i="4"/>
  <c r="E9" i="4" s="1"/>
  <c r="D9" i="7" s="1"/>
  <c r="B9" i="4"/>
  <c r="A9" i="4"/>
  <c r="D8" i="4"/>
  <c r="C8" i="4"/>
  <c r="B8" i="4"/>
  <c r="A8" i="4"/>
  <c r="D7" i="4"/>
  <c r="C7" i="4"/>
  <c r="E7" i="4" s="1"/>
  <c r="D7" i="7" s="1"/>
  <c r="B7" i="4"/>
  <c r="A7" i="4"/>
  <c r="D6" i="4"/>
  <c r="C6" i="4"/>
  <c r="B6" i="4"/>
  <c r="A6" i="4"/>
  <c r="D5" i="4"/>
  <c r="C5" i="4"/>
  <c r="E5" i="4" s="1"/>
  <c r="D5" i="7" s="1"/>
  <c r="B5" i="4"/>
  <c r="A5" i="4"/>
  <c r="D4" i="4"/>
  <c r="C4" i="4"/>
  <c r="B4" i="4"/>
  <c r="A4" i="4"/>
  <c r="D3" i="4"/>
  <c r="C3" i="4"/>
  <c r="E3" i="4" s="1"/>
  <c r="D3" i="7" s="1"/>
  <c r="B3" i="4"/>
  <c r="A3" i="4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D12" i="2"/>
  <c r="C12" i="2"/>
  <c r="B12" i="2"/>
  <c r="A12" i="2"/>
  <c r="A12" i="7" s="1"/>
  <c r="D11" i="2"/>
  <c r="C11" i="2"/>
  <c r="E11" i="2" s="1"/>
  <c r="B11" i="7" s="1"/>
  <c r="G11" i="7" s="1"/>
  <c r="B11" i="2"/>
  <c r="A11" i="2"/>
  <c r="A11" i="7" s="1"/>
  <c r="D10" i="2"/>
  <c r="C10" i="2"/>
  <c r="B10" i="2"/>
  <c r="A10" i="2"/>
  <c r="A10" i="7" s="1"/>
  <c r="D9" i="2"/>
  <c r="C9" i="2"/>
  <c r="E9" i="2" s="1"/>
  <c r="B9" i="7" s="1"/>
  <c r="G9" i="7" s="1"/>
  <c r="B9" i="2"/>
  <c r="A9" i="2"/>
  <c r="A9" i="7" s="1"/>
  <c r="D8" i="2"/>
  <c r="C8" i="2"/>
  <c r="B8" i="2"/>
  <c r="A8" i="2"/>
  <c r="A8" i="7" s="1"/>
  <c r="D7" i="2"/>
  <c r="C7" i="2"/>
  <c r="E7" i="2" s="1"/>
  <c r="B7" i="7" s="1"/>
  <c r="G7" i="7" s="1"/>
  <c r="B7" i="2"/>
  <c r="A7" i="2"/>
  <c r="A7" i="7" s="1"/>
  <c r="D6" i="2"/>
  <c r="C6" i="2"/>
  <c r="B6" i="2"/>
  <c r="A6" i="2"/>
  <c r="A6" i="7" s="1"/>
  <c r="D5" i="2"/>
  <c r="C5" i="2"/>
  <c r="E5" i="2" s="1"/>
  <c r="B5" i="7" s="1"/>
  <c r="G5" i="7" s="1"/>
  <c r="B5" i="2"/>
  <c r="A5" i="2"/>
  <c r="A5" i="7" s="1"/>
  <c r="D4" i="2"/>
  <c r="C4" i="2"/>
  <c r="B4" i="2"/>
  <c r="A4" i="2"/>
  <c r="A4" i="7" s="1"/>
  <c r="D3" i="2"/>
  <c r="C3" i="2"/>
  <c r="E3" i="2" s="1"/>
  <c r="B3" i="7" s="1"/>
  <c r="B3" i="2"/>
  <c r="A3" i="2"/>
  <c r="A3" i="7" s="1"/>
  <c r="E4" i="2" l="1"/>
  <c r="B4" i="7" s="1"/>
  <c r="E6" i="2"/>
  <c r="B6" i="7" s="1"/>
  <c r="E8" i="2"/>
  <c r="B8" i="7" s="1"/>
  <c r="E10" i="2"/>
  <c r="B10" i="7" s="1"/>
  <c r="E12" i="2"/>
  <c r="B12" i="7" s="1"/>
  <c r="D3" i="3"/>
  <c r="C3" i="7" s="1"/>
  <c r="D5" i="3"/>
  <c r="C5" i="7" s="1"/>
  <c r="D7" i="3"/>
  <c r="C7" i="7" s="1"/>
  <c r="D9" i="3"/>
  <c r="C9" i="7" s="1"/>
  <c r="D11" i="3"/>
  <c r="C11" i="7" s="1"/>
  <c r="E4" i="4"/>
  <c r="D4" i="7" s="1"/>
  <c r="E6" i="4"/>
  <c r="D6" i="7" s="1"/>
  <c r="E8" i="4"/>
  <c r="D8" i="7" s="1"/>
  <c r="E10" i="4"/>
  <c r="D10" i="7" s="1"/>
  <c r="E12" i="4"/>
  <c r="D12" i="7" s="1"/>
  <c r="E4" i="5"/>
  <c r="E4" i="7" s="1"/>
  <c r="E6" i="5"/>
  <c r="E6" i="7" s="1"/>
  <c r="E8" i="5"/>
  <c r="E8" i="7" s="1"/>
  <c r="E10" i="5"/>
  <c r="E10" i="7" s="1"/>
  <c r="E12" i="5"/>
  <c r="E12" i="7" s="1"/>
  <c r="E4" i="6"/>
  <c r="F4" i="7" s="1"/>
  <c r="E6" i="6"/>
  <c r="F6" i="7" s="1"/>
  <c r="E8" i="6"/>
  <c r="F8" i="7" s="1"/>
  <c r="E10" i="6"/>
  <c r="F10" i="7" s="1"/>
  <c r="E12" i="6"/>
  <c r="F12" i="7" s="1"/>
  <c r="G3" i="7"/>
  <c r="D4" i="3"/>
  <c r="C4" i="7" s="1"/>
  <c r="D6" i="3"/>
  <c r="C6" i="7" s="1"/>
  <c r="G6" i="7" s="1"/>
  <c r="D8" i="3"/>
  <c r="C8" i="7" s="1"/>
  <c r="D10" i="3"/>
  <c r="C10" i="7" s="1"/>
  <c r="G10" i="7" s="1"/>
  <c r="D12" i="3"/>
  <c r="C12" i="7" s="1"/>
  <c r="G8" i="7"/>
  <c r="G12" i="7"/>
  <c r="G4" i="7" l="1"/>
</calcChain>
</file>

<file path=xl/sharedStrings.xml><?xml version="1.0" encoding="utf-8"?>
<sst xmlns="http://schemas.openxmlformats.org/spreadsheetml/2006/main" count="126" uniqueCount="70">
  <si>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</si>
  <si>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</si>
  <si>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</si>
  <si>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</si>
  <si>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</si>
  <si>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</si>
  <si>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</si>
  <si>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</si>
  <si>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</si>
  <si>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</si>
  <si>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</si>
  <si>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</si>
  <si>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</si>
  <si>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</si>
  <si>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</si>
  <si>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</si>
  <si>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</si>
  <si>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</si>
  <si>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</si>
  <si>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</si>
  <si>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</si>
  <si>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</si>
  <si>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</si>
  <si>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Смоленский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</si>
  <si>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</si>
  <si>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</si>
  <si>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</si>
  <si>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</si>
  <si>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</si>
  <si>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</si>
  <si>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</si>
  <si>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</si>
  <si>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2271002870</t>
  </si>
  <si>
    <t>МБОУ "Верх-Обская средняя общеобразовательная школа имени М. С. Евдокимова"</t>
  </si>
  <si>
    <t>126</t>
  </si>
  <si>
    <t>83</t>
  </si>
  <si>
    <t>86</t>
  </si>
  <si>
    <t>64</t>
  </si>
  <si>
    <t>67</t>
  </si>
  <si>
    <t>117</t>
  </si>
  <si>
    <t>10</t>
  </si>
  <si>
    <t>11</t>
  </si>
  <si>
    <t>121</t>
  </si>
  <si>
    <t>125</t>
  </si>
  <si>
    <t>85</t>
  </si>
  <si>
    <t>120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</si>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</sst>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9"/>
  <sheetViews>
    <sheetView tabSelected="1" workbookViewId="0">
      <pane ySplit="1" topLeftCell="A2" activePane="bottomLeft" state="frozen"/>
      <selection pane="bottomLeft" activeCell="D12" sqref="D12"/>
    </sheetView>
  </sheetViews>
  <sheetFormatPr defaultColWidth="14.44140625" defaultRowHeight="15" customHeight="1" x14ac:dyDescent="0.3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8.664062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 x14ac:dyDescent="0.3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3">
      <c r="A2" s="3" t="s">
        <v>32</v>
      </c>
      <c r="B2" s="3" t="s">
        <v>23</v>
      </c>
      <c r="C2" s="6" t="s">
        <v>24</v>
      </c>
      <c r="D2" s="3" t="s">
        <v>33</v>
      </c>
      <c r="E2" s="7">
        <v>313</v>
      </c>
      <c r="F2" s="7" t="s">
        <v>34</v>
      </c>
      <c r="G2" s="8">
        <v>0.402555910543131</v>
      </c>
      <c r="H2" s="3" t="s">
        <v>33</v>
      </c>
      <c r="I2" s="7">
        <v>15</v>
      </c>
      <c r="J2" s="2">
        <v>15</v>
      </c>
      <c r="K2" s="3" t="s">
        <v>33</v>
      </c>
      <c r="L2" s="9">
        <v>39</v>
      </c>
      <c r="M2" s="10">
        <v>61</v>
      </c>
      <c r="N2" s="3" t="s">
        <v>33</v>
      </c>
      <c r="O2" s="3" t="s">
        <v>25</v>
      </c>
      <c r="P2" s="2" t="s">
        <v>26</v>
      </c>
      <c r="Q2" s="2" t="s">
        <v>27</v>
      </c>
      <c r="R2" s="3" t="s">
        <v>33</v>
      </c>
      <c r="S2" s="2" t="s">
        <v>35</v>
      </c>
      <c r="T2" s="2" t="s">
        <v>36</v>
      </c>
      <c r="U2" s="3" t="s">
        <v>33</v>
      </c>
      <c r="V2" s="2" t="s">
        <v>37</v>
      </c>
      <c r="W2" s="2" t="s">
        <v>38</v>
      </c>
      <c r="X2" s="3" t="s">
        <v>33</v>
      </c>
      <c r="Y2" s="3" t="s">
        <v>28</v>
      </c>
      <c r="Z2" s="2"/>
      <c r="AA2" s="2" t="s">
        <v>27</v>
      </c>
      <c r="AB2" s="3" t="s">
        <v>33</v>
      </c>
      <c r="AC2" s="2" t="s">
        <v>39</v>
      </c>
      <c r="AD2" s="2" t="s">
        <v>34</v>
      </c>
      <c r="AE2" s="3" t="s">
        <v>33</v>
      </c>
      <c r="AF2" s="3" t="s">
        <v>29</v>
      </c>
      <c r="AG2" s="2">
        <v>3</v>
      </c>
      <c r="AH2" s="2" t="s">
        <v>30</v>
      </c>
      <c r="AI2" s="3" t="s">
        <v>33</v>
      </c>
      <c r="AJ2" s="3" t="s">
        <v>31</v>
      </c>
      <c r="AK2" s="2" t="s">
        <v>26</v>
      </c>
      <c r="AL2" s="2" t="s">
        <v>27</v>
      </c>
      <c r="AM2" s="3" t="s">
        <v>33</v>
      </c>
      <c r="AN2" s="2" t="s">
        <v>40</v>
      </c>
      <c r="AO2" s="2" t="s">
        <v>41</v>
      </c>
      <c r="AP2" s="3" t="s">
        <v>33</v>
      </c>
      <c r="AQ2" s="2" t="s">
        <v>42</v>
      </c>
      <c r="AR2" s="2" t="s">
        <v>34</v>
      </c>
      <c r="AS2" s="3" t="s">
        <v>33</v>
      </c>
      <c r="AT2" s="2" t="s">
        <v>43</v>
      </c>
      <c r="AU2" s="2" t="s">
        <v>34</v>
      </c>
      <c r="AV2" s="3" t="s">
        <v>33</v>
      </c>
      <c r="AW2" s="2" t="s">
        <v>44</v>
      </c>
      <c r="AX2" s="2" t="s">
        <v>44</v>
      </c>
      <c r="AY2" s="3" t="s">
        <v>33</v>
      </c>
      <c r="AZ2" s="2" t="s">
        <v>45</v>
      </c>
      <c r="BA2" s="2" t="s">
        <v>34</v>
      </c>
      <c r="BB2" s="3" t="s">
        <v>33</v>
      </c>
      <c r="BC2" s="2" t="s">
        <v>42</v>
      </c>
      <c r="BD2" s="2" t="s">
        <v>34</v>
      </c>
      <c r="BE2" s="3" t="s">
        <v>33</v>
      </c>
      <c r="BF2" s="2" t="s">
        <v>45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3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3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3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3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3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3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3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3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3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3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3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3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3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3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3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3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3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3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3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3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3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3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3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3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3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3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3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3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3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3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3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3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3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3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3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3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3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3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3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3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3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3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3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3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3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3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3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3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3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3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3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3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3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3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3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3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3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3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3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3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3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3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3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3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3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3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3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3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3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3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3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3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3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3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3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3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3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3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3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3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3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3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3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3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3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3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3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3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3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3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3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3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3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3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3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3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3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3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3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3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3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3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3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3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3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3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3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3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3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3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3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3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3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3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3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3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3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3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3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3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3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3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3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3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3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3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3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3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3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3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3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3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3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3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3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3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3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3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3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3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3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3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3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3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3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3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3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3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3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3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3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3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3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3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3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3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3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3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3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3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3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3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3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3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3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3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3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3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3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3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3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3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3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3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3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3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3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3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3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3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3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3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3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3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3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3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3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3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3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3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3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3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3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3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3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3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3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43" customHeight="1" x14ac:dyDescent="0.3">
      <c r="A1" s="12" t="s">
        <v>46</v>
      </c>
      <c r="B1" s="13" t="s">
        <v>47</v>
      </c>
      <c r="C1" s="13" t="s">
        <v>48</v>
      </c>
      <c r="D1" s="13" t="s">
        <v>49</v>
      </c>
      <c r="E1" s="1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4" t="s">
        <v>51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 t="e">
        <f>'Данные для ввода на bus.gov.ru'!#REF!</f>
        <v>#REF!</v>
      </c>
      <c r="B3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" s="15" t="e">
        <f>'Данные для ввода на bus.gov.ru'!#REF!*0.3</f>
        <v>#REF!</v>
      </c>
      <c r="D3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" s="18" t="e">
        <f t="shared" ref="E3:E12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bus.gov.ru'!D2</f>
        <v>МБОУ "Верх-Обская средняя общеобразовательная школа имени М. С. Евдокимова"</v>
      </c>
      <c r="B4" s="17">
        <f>IFERROR(((('Данные для ввода на bus.gov.ru'!I2+'Данные для ввода на bus.gov.ru'!L2)/('Данные для ввода на bus.gov.ru'!J2+'Данные для ввода на bus.gov.ru'!M2))*100)*0.3,"")</f>
        <v>21.315789473684209</v>
      </c>
      <c r="C4" s="15">
        <f>'Данные для ввода на bus.gov.ru'!Q2*0.3</f>
        <v>30</v>
      </c>
      <c r="D4" s="17">
        <f>((('Данные для ввода на bus.gov.ru'!S2+'Данные для ввода на bus.gov.ru'!V2)/('Данные для ввода на bus.gov.ru'!T2+'Данные для ввода на bus.gov.ru'!W2))*100)*0.4</f>
        <v>38.431372549019613</v>
      </c>
      <c r="E4" s="18">
        <f t="shared" si="0"/>
        <v>89.747162022703819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e">
        <f>'Данные для ввода на bus.gov.ru'!#REF!</f>
        <v>#REF!</v>
      </c>
      <c r="B5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" s="15" t="e">
        <f>'Данные для ввода на bus.gov.ru'!#REF!*0.3</f>
        <v>#REF!</v>
      </c>
      <c r="D5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" s="18" t="e">
        <f t="shared" si="0"/>
        <v>#VALUE!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e">
        <f>'Данные для ввода на bus.gov.ru'!#REF!</f>
        <v>#REF!</v>
      </c>
      <c r="B6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" s="15" t="e">
        <f>'Данные для ввода на bus.gov.ru'!#REF!*0.3</f>
        <v>#REF!</v>
      </c>
      <c r="D6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" s="18" t="e">
        <f t="shared" si="0"/>
        <v>#VALUE!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e">
        <f>'Данные для ввода на bus.gov.ru'!#REF!</f>
        <v>#REF!</v>
      </c>
      <c r="B7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" s="15" t="e">
        <f>'Данные для ввода на bus.gov.ru'!#REF!*0.3</f>
        <v>#REF!</v>
      </c>
      <c r="D7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" s="18" t="e">
        <f t="shared" si="0"/>
        <v>#VALUE!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e">
        <f>'Данные для ввода на bus.gov.ru'!#REF!</f>
        <v>#REF!</v>
      </c>
      <c r="B8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" s="15" t="e">
        <f>'Данные для ввода на bus.gov.ru'!#REF!*0.3</f>
        <v>#REF!</v>
      </c>
      <c r="D8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" s="18" t="e">
        <f t="shared" si="0"/>
        <v>#VALUE!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e">
        <f>'Данные для ввода на bus.gov.ru'!#REF!</f>
        <v>#REF!</v>
      </c>
      <c r="B9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" s="15" t="e">
        <f>'Данные для ввода на bus.gov.ru'!#REF!*0.3</f>
        <v>#REF!</v>
      </c>
      <c r="D9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" s="18" t="e">
        <f t="shared" si="0"/>
        <v>#VALUE!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e">
        <f>'Данные для ввода на bus.gov.ru'!#REF!</f>
        <v>#REF!</v>
      </c>
      <c r="B10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" s="15" t="e">
        <f>'Данные для ввода на bus.gov.ru'!#REF!*0.3</f>
        <v>#REF!</v>
      </c>
      <c r="D10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" s="18" t="e">
        <f t="shared" si="0"/>
        <v>#VALUE!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e">
        <f>'Данные для ввода на bus.gov.ru'!#REF!</f>
        <v>#REF!</v>
      </c>
      <c r="B11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" s="15" t="e">
        <f>'Данные для ввода на bus.gov.ru'!#REF!*0.3</f>
        <v>#REF!</v>
      </c>
      <c r="D11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" s="18" t="e">
        <f t="shared" si="0"/>
        <v>#VALUE!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e">
        <f>'Данные для ввода на bus.gov.ru'!#REF!</f>
        <v>#REF!</v>
      </c>
      <c r="B12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" s="15" t="e">
        <f>'Данные для ввода на bus.gov.ru'!#REF!*0.3</f>
        <v>#REF!</v>
      </c>
      <c r="D12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" s="18" t="e">
        <f t="shared" si="0"/>
        <v>#VALUE!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4" width="14.44140625" customWidth="1"/>
  </cols>
  <sheetData>
    <row r="1" spans="1:26" ht="121.5" customHeight="1" x14ac:dyDescent="0.3">
      <c r="A1" s="12" t="s">
        <v>46</v>
      </c>
      <c r="B1" s="13" t="s">
        <v>52</v>
      </c>
      <c r="C1" s="13" t="s">
        <v>53</v>
      </c>
      <c r="D1" s="13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3">
      <c r="A2" s="19" t="s">
        <v>51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3">
      <c r="A3" s="3" t="e">
        <f>'Данные для ввода на bus.gov.ru'!#REF!</f>
        <v>#REF!</v>
      </c>
      <c r="B3" s="2" t="e">
        <f>'Данные для ввода на bus.gov.ru'!#REF!*0.5</f>
        <v>#REF!</v>
      </c>
      <c r="C3" s="21" t="e">
        <f>(('Данные для ввода на bus.gov.ru'!#REF!/'Данные для ввода на bus.gov.ru'!#REF!)*100)*0.5</f>
        <v>#REF!</v>
      </c>
      <c r="D3" s="21" t="e">
        <f t="shared" ref="D3:D12" si="0">B3+C3</f>
        <v>#REF!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3">
      <c r="A4" s="3" t="str">
        <f>'Данные для ввода на bus.gov.ru'!D2</f>
        <v>МБОУ "Верх-Обская средняя общеобразовательная школа имени М. С. Евдокимова"</v>
      </c>
      <c r="B4" s="2">
        <f>'Данные для ввода на bus.gov.ru'!AA2*0.5</f>
        <v>50</v>
      </c>
      <c r="C4" s="21">
        <f>(('Данные для ввода на bus.gov.ru'!AC2/'Данные для ввода на bus.gov.ru'!AD2)*100)*0.5</f>
        <v>46.428571428571431</v>
      </c>
      <c r="D4" s="21">
        <f t="shared" si="0"/>
        <v>96.428571428571431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3">
      <c r="A5" s="3" t="e">
        <f>'Данные для ввода на bus.gov.ru'!#REF!</f>
        <v>#REF!</v>
      </c>
      <c r="B5" s="2" t="e">
        <f>'Данные для ввода на bus.gov.ru'!#REF!*0.5</f>
        <v>#REF!</v>
      </c>
      <c r="C5" s="21" t="e">
        <f>(('Данные для ввода на bus.gov.ru'!#REF!/'Данные для ввода на bus.gov.ru'!#REF!)*100)*0.5</f>
        <v>#REF!</v>
      </c>
      <c r="D5" s="21" t="e">
        <f t="shared" si="0"/>
        <v>#REF!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3">
      <c r="A6" s="3" t="e">
        <f>'Данные для ввода на bus.gov.ru'!#REF!</f>
        <v>#REF!</v>
      </c>
      <c r="B6" s="2" t="e">
        <f>'Данные для ввода на bus.gov.ru'!#REF!*0.5</f>
        <v>#REF!</v>
      </c>
      <c r="C6" s="21" t="e">
        <f>(('Данные для ввода на bus.gov.ru'!#REF!/'Данные для ввода на bus.gov.ru'!#REF!)*100)*0.5</f>
        <v>#REF!</v>
      </c>
      <c r="D6" s="21" t="e">
        <f t="shared" si="0"/>
        <v>#REF!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3">
      <c r="A7" s="3" t="e">
        <f>'Данные для ввода на bus.gov.ru'!#REF!</f>
        <v>#REF!</v>
      </c>
      <c r="B7" s="2" t="e">
        <f>'Данные для ввода на bus.gov.ru'!#REF!*0.5</f>
        <v>#REF!</v>
      </c>
      <c r="C7" s="21" t="e">
        <f>(('Данные для ввода на bus.gov.ru'!#REF!/'Данные для ввода на bus.gov.ru'!#REF!)*100)*0.5</f>
        <v>#REF!</v>
      </c>
      <c r="D7" s="21" t="e">
        <f t="shared" si="0"/>
        <v>#REF!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3">
      <c r="A8" s="3" t="e">
        <f>'Данные для ввода на bus.gov.ru'!#REF!</f>
        <v>#REF!</v>
      </c>
      <c r="B8" s="2" t="e">
        <f>'Данные для ввода на bus.gov.ru'!#REF!*0.5</f>
        <v>#REF!</v>
      </c>
      <c r="C8" s="21" t="e">
        <f>(('Данные для ввода на bus.gov.ru'!#REF!/'Данные для ввода на bus.gov.ru'!#REF!)*100)*0.5</f>
        <v>#REF!</v>
      </c>
      <c r="D8" s="21" t="e">
        <f t="shared" si="0"/>
        <v>#REF!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3">
      <c r="A9" s="3" t="e">
        <f>'Данные для ввода на bus.gov.ru'!#REF!</f>
        <v>#REF!</v>
      </c>
      <c r="B9" s="2" t="e">
        <f>'Данные для ввода на bus.gov.ru'!#REF!*0.5</f>
        <v>#REF!</v>
      </c>
      <c r="C9" s="21" t="e">
        <f>(('Данные для ввода на bus.gov.ru'!#REF!/'Данные для ввода на bus.gov.ru'!#REF!)*100)*0.5</f>
        <v>#REF!</v>
      </c>
      <c r="D9" s="21" t="e">
        <f t="shared" si="0"/>
        <v>#REF!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3">
      <c r="A10" s="3" t="e">
        <f>'Данные для ввода на bus.gov.ru'!#REF!</f>
        <v>#REF!</v>
      </c>
      <c r="B10" s="2" t="e">
        <f>'Данные для ввода на bus.gov.ru'!#REF!*0.5</f>
        <v>#REF!</v>
      </c>
      <c r="C10" s="21" t="e">
        <f>(('Данные для ввода на bus.gov.ru'!#REF!/'Данные для ввода на bus.gov.ru'!#REF!)*100)*0.5</f>
        <v>#REF!</v>
      </c>
      <c r="D10" s="21" t="e">
        <f t="shared" si="0"/>
        <v>#REF!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3">
      <c r="A11" s="3" t="e">
        <f>'Данные для ввода на bus.gov.ru'!#REF!</f>
        <v>#REF!</v>
      </c>
      <c r="B11" s="2" t="e">
        <f>'Данные для ввода на bus.gov.ru'!#REF!*0.5</f>
        <v>#REF!</v>
      </c>
      <c r="C11" s="21" t="e">
        <f>(('Данные для ввода на bus.gov.ru'!#REF!/'Данные для ввода на bus.gov.ru'!#REF!)*100)*0.5</f>
        <v>#REF!</v>
      </c>
      <c r="D11" s="21" t="e">
        <f t="shared" si="0"/>
        <v>#REF!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3">
      <c r="A12" s="3" t="e">
        <f>'Данные для ввода на bus.gov.ru'!#REF!</f>
        <v>#REF!</v>
      </c>
      <c r="B12" s="2" t="e">
        <f>'Данные для ввода на bus.gov.ru'!#REF!*0.5</f>
        <v>#REF!</v>
      </c>
      <c r="C12" s="21" t="e">
        <f>(('Данные для ввода на bus.gov.ru'!#REF!/'Данные для ввода на bus.gov.ru'!#REF!)*100)*0.5</f>
        <v>#REF!</v>
      </c>
      <c r="D12" s="21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3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3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3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3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3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3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3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3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3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3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3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3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3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3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3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3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3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3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3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3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3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3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3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3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3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3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3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3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3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3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3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3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3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3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3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3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3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3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3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3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3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3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3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3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3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3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3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3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3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3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3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3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3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3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3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3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3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3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3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3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3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3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3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3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3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3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3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3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3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3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3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3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3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3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3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3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3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3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3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3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3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3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3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3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3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3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3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3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3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3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3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3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3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3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3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3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3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3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3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3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3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3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3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3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3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3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3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3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3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3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3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3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3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3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3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3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3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3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3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3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3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3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3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3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3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3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3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3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3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3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3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3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3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3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3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3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3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3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3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3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3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3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3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3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3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3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3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3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3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3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3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3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3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3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3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3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3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3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3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3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3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3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3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3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3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3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3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3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3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3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3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3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3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3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3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3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3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3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3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3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3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3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3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3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3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3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3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3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3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3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3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3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3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3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3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3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3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3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3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3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3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3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3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3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3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3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3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3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3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3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3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3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3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3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3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3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3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3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3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3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3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3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3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3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3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3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3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3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3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3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3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3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3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3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3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3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3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3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3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3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3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3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3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3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3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3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3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3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3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3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3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3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3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3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3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3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3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3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3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3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3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3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3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3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3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3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3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3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3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3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3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3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3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3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3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3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3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3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3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3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3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3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3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3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3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3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3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3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3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3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3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3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3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3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3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3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3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3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3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3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3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3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3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3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3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3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3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3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3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3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3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3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3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3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3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3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3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3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3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3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3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3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3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3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3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3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3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3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3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3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3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3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3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3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3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3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3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3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3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3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3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3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3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3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3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3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3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3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3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3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3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3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3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3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3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3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3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3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3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3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3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3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3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3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3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3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3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3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3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3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3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3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3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3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3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3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3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3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3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3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3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3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3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3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3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3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3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3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3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3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3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3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3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3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3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3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3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3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3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3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3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3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3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3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3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3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3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3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3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3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3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3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3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3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3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3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3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3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3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3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3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3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3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3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3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3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3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3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3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3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3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3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3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3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3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3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3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3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3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3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3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3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3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3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3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3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3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3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3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3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3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3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3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3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3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3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3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3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3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3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3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3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3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3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3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3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3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3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3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3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3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3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3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3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3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3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3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3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3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3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3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3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3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3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3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3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3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3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3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3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3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3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3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3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3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3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3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3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3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3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3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3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3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3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3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3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3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3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3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3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3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3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3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3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3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3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3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3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3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3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3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3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3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3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3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3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3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3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3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3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3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3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3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3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3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3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3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3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3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3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3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3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3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3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3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3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3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3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3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3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3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3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3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3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3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3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3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3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3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3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3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3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3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3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3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3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3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3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3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3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3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3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3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3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3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3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3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3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3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3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3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3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3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3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3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3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3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3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3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3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3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3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3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3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3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3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3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3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3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3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3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3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3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3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3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3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3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3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3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3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3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3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3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3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3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3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3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3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3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3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3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3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3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3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3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3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3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3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3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3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3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3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3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3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3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3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3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3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3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3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3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3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3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3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3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3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3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3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3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3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3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3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3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3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3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3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3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3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3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3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3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3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3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3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3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3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3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3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3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3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3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3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3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3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3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3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3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3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3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3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3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3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3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3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3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3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3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3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3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3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3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3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3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3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3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3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3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3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3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3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3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3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3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3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3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3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3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3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3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3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3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3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3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3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3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3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3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3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3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3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3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3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3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3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3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3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3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3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3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3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3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3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3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3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3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3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3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3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3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3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3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3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3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3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3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3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3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3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3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3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3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3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3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3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3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3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3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3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3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3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3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3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3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3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3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3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3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3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3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3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3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3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3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3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3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3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3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3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3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3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3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3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3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3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3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3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3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3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3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3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3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3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3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3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3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3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3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3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3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3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3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3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3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3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3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3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3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3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3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3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3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3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3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3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3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3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3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3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3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3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3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3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3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3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3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3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3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3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3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3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3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3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3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3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3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3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3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3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3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3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3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3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3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3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3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3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3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3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31.25" customHeight="1" x14ac:dyDescent="0.3">
      <c r="A1" s="22" t="s">
        <v>46</v>
      </c>
      <c r="B1" s="23" t="s">
        <v>54</v>
      </c>
      <c r="C1" s="23" t="s">
        <v>55</v>
      </c>
      <c r="D1" s="23" t="s">
        <v>56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51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 t="e">
        <f>'Данные для ввода на bus.gov.ru'!#REF!</f>
        <v>#REF!</v>
      </c>
      <c r="B3" s="12" t="e">
        <f>'Данные для ввода на bus.gov.ru'!#REF!*0.3</f>
        <v>#REF!</v>
      </c>
      <c r="C3" s="12" t="e">
        <f>'Данные для ввода на bus.gov.ru'!#REF!*0.4</f>
        <v>#REF!</v>
      </c>
      <c r="D3" s="25">
        <f>IFERROR((('Данные для ввода на bus.gov.ru'!#REF!/'Данные для ввода на bus.gov.ru'!#REF!)*100)*0.3,0)</f>
        <v>0</v>
      </c>
      <c r="E3" s="25" t="e">
        <f t="shared" ref="E3:E12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bus.gov.ru'!D2</f>
        <v>МБОУ "Верх-Обская средняя общеобразовательная школа имени М. С. Евдокимова"</v>
      </c>
      <c r="B4" s="12">
        <f>'Данные для ввода на bus.gov.ru'!AH2*0.3</f>
        <v>18</v>
      </c>
      <c r="C4" s="12">
        <f>'Данные для ввода на bus.gov.ru'!AL2*0.4</f>
        <v>40</v>
      </c>
      <c r="D4" s="25">
        <f>IFERROR((('Данные для ввода на bus.gov.ru'!AN2/'Данные для ввода на bus.gov.ru'!AO2)*100)*0.3,0)</f>
        <v>27.27272727272727</v>
      </c>
      <c r="E4" s="25">
        <f t="shared" si="0"/>
        <v>85.272727272727266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e">
        <f>'Данные для ввода на bus.gov.ru'!#REF!</f>
        <v>#REF!</v>
      </c>
      <c r="B5" s="12" t="e">
        <f>'Данные для ввода на bus.gov.ru'!#REF!*0.3</f>
        <v>#REF!</v>
      </c>
      <c r="C5" s="12" t="e">
        <f>'Данные для ввода на bus.gov.ru'!#REF!*0.4</f>
        <v>#REF!</v>
      </c>
      <c r="D5" s="25">
        <f>IFERROR((('Данные для ввода на bus.gov.ru'!#REF!/'Данные для ввода на bus.gov.ru'!#REF!)*100)*0.3,0)</f>
        <v>0</v>
      </c>
      <c r="E5" s="25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e">
        <f>'Данные для ввода на bus.gov.ru'!#REF!</f>
        <v>#REF!</v>
      </c>
      <c r="B6" s="12" t="e">
        <f>'Данные для ввода на bus.gov.ru'!#REF!*0.3</f>
        <v>#REF!</v>
      </c>
      <c r="C6" s="12" t="e">
        <f>'Данные для ввода на bus.gov.ru'!#REF!*0.4</f>
        <v>#REF!</v>
      </c>
      <c r="D6" s="25">
        <f>IFERROR((('Данные для ввода на bus.gov.ru'!#REF!/'Данные для ввода на bus.gov.ru'!#REF!)*100)*0.3,0)</f>
        <v>0</v>
      </c>
      <c r="E6" s="25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e">
        <f>'Данные для ввода на bus.gov.ru'!#REF!</f>
        <v>#REF!</v>
      </c>
      <c r="B7" s="12" t="e">
        <f>'Данные для ввода на bus.gov.ru'!#REF!*0.3</f>
        <v>#REF!</v>
      </c>
      <c r="C7" s="12" t="e">
        <f>'Данные для ввода на bus.gov.ru'!#REF!*0.4</f>
        <v>#REF!</v>
      </c>
      <c r="D7" s="25">
        <f>IFERROR((('Данные для ввода на bus.gov.ru'!#REF!/'Данные для ввода на bus.gov.ru'!#REF!)*100)*0.3,0)</f>
        <v>0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e">
        <f>'Данные для ввода на bus.gov.ru'!#REF!</f>
        <v>#REF!</v>
      </c>
      <c r="B8" s="12" t="e">
        <f>'Данные для ввода на bus.gov.ru'!#REF!*0.3</f>
        <v>#REF!</v>
      </c>
      <c r="C8" s="12" t="e">
        <f>'Данные для ввода на bus.gov.ru'!#REF!*0.4</f>
        <v>#REF!</v>
      </c>
      <c r="D8" s="25">
        <f>IFERROR((('Данные для ввода на bus.gov.ru'!#REF!/'Данные для ввода на bus.gov.ru'!#REF!)*100)*0.3,0)</f>
        <v>0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e">
        <f>'Данные для ввода на bus.gov.ru'!#REF!</f>
        <v>#REF!</v>
      </c>
      <c r="B9" s="12" t="e">
        <f>'Данные для ввода на bus.gov.ru'!#REF!*0.3</f>
        <v>#REF!</v>
      </c>
      <c r="C9" s="12" t="e">
        <f>'Данные для ввода на bus.gov.ru'!#REF!*0.4</f>
        <v>#REF!</v>
      </c>
      <c r="D9" s="25">
        <f>IFERROR((('Данные для ввода на bus.gov.ru'!#REF!/'Данные для ввода на bus.gov.ru'!#REF!)*100)*0.3,0)</f>
        <v>0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e">
        <f>'Данные для ввода на bus.gov.ru'!#REF!</f>
        <v>#REF!</v>
      </c>
      <c r="B10" s="12" t="e">
        <f>'Данные для ввода на bus.gov.ru'!#REF!*0.3</f>
        <v>#REF!</v>
      </c>
      <c r="C10" s="12" t="e">
        <f>'Данные для ввода на bus.gov.ru'!#REF!*0.4</f>
        <v>#REF!</v>
      </c>
      <c r="D10" s="25">
        <f>IFERROR((('Данные для ввода на bus.gov.ru'!#REF!/'Данные для ввода на bus.gov.ru'!#REF!)*100)*0.3,0)</f>
        <v>0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e">
        <f>'Данные для ввода на bus.gov.ru'!#REF!</f>
        <v>#REF!</v>
      </c>
      <c r="B11" s="12" t="e">
        <f>'Данные для ввода на bus.gov.ru'!#REF!*0.3</f>
        <v>#REF!</v>
      </c>
      <c r="C11" s="12" t="e">
        <f>'Данные для ввода на bus.gov.ru'!#REF!*0.4</f>
        <v>#REF!</v>
      </c>
      <c r="D11" s="25">
        <f>IFERROR((('Данные для ввода на bus.gov.ru'!#REF!/'Данные для ввода на bus.gov.ru'!#REF!)*100)*0.3,0)</f>
        <v>0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e">
        <f>'Данные для ввода на bus.gov.ru'!#REF!</f>
        <v>#REF!</v>
      </c>
      <c r="B12" s="12" t="e">
        <f>'Данные для ввода на bus.gov.ru'!#REF!*0.3</f>
        <v>#REF!</v>
      </c>
      <c r="C12" s="12" t="e">
        <f>'Данные для ввода на bus.gov.ru'!#REF!*0.4</f>
        <v>#REF!</v>
      </c>
      <c r="D12" s="25">
        <f>IFERROR((('Данные для ввода на bus.gov.ru'!#REF!/'Данные для ввода на bus.gov.ru'!#REF!)*100)*0.3,0)</f>
        <v>0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82" customHeight="1" x14ac:dyDescent="0.3">
      <c r="A1" s="22" t="s">
        <v>46</v>
      </c>
      <c r="B1" s="23" t="s">
        <v>57</v>
      </c>
      <c r="C1" s="23" t="s">
        <v>58</v>
      </c>
      <c r="D1" s="23" t="s">
        <v>59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51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3">
      <c r="A3" s="3" t="e">
        <f>'Данные для ввода на bus.gov.ru'!#REF!</f>
        <v>#REF!</v>
      </c>
      <c r="B3" s="25" t="e">
        <f>(('Данные для ввода на bus.gov.ru'!#REF!/'Данные для ввода на bus.gov.ru'!#REF!)*100)*0.4</f>
        <v>#REF!</v>
      </c>
      <c r="C3" s="21" t="e">
        <f>(('Данные для ввода на bus.gov.ru'!#REF!/'Данные для ввода на bus.gov.ru'!#REF!)*100)*0.4</f>
        <v>#REF!</v>
      </c>
      <c r="D3" s="25" t="e">
        <f>(('Данные для ввода на bus.gov.ru'!#REF!/'Данные для ввода на bus.gov.ru'!#REF!)*100)*0.2</f>
        <v>#REF!</v>
      </c>
      <c r="E3" s="25" t="e">
        <f t="shared" ref="E3:E12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bus.gov.ru'!D2</f>
        <v>МБОУ "Верх-Обская средняя общеобразовательная школа имени М. С. Евдокимова"</v>
      </c>
      <c r="B4" s="25">
        <f>(('Данные для ввода на bus.gov.ru'!AQ2/'Данные для ввода на bus.gov.ru'!AR2)*100)*0.4</f>
        <v>38.412698412698418</v>
      </c>
      <c r="C4" s="21">
        <f>(('Данные для ввода на bus.gov.ru'!AT2/'Данные для ввода на bus.gov.ru'!AU2)*100)*0.4</f>
        <v>39.682539682539691</v>
      </c>
      <c r="D4" s="25">
        <f>(('Данные для ввода на bus.gov.ru'!AW2/'Данные для ввода на bus.gov.ru'!AX2)*100)*0.2</f>
        <v>20</v>
      </c>
      <c r="E4" s="25">
        <f t="shared" si="0"/>
        <v>98.095238095238102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e">
        <f>'Данные для ввода на bus.gov.ru'!#REF!</f>
        <v>#REF!</v>
      </c>
      <c r="B5" s="25" t="e">
        <f>(('Данные для ввода на bus.gov.ru'!#REF!/'Данные для ввода на bus.gov.ru'!#REF!)*100)*0.4</f>
        <v>#REF!</v>
      </c>
      <c r="C5" s="21" t="e">
        <f>(('Данные для ввода на bus.gov.ru'!#REF!/'Данные для ввода на bus.gov.ru'!#REF!)*100)*0.4</f>
        <v>#REF!</v>
      </c>
      <c r="D5" s="25" t="e">
        <f>(('Данные для ввода на bus.gov.ru'!#REF!/'Данные для ввода на bus.gov.ru'!#REF!)*100)*0.2</f>
        <v>#REF!</v>
      </c>
      <c r="E5" s="25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e">
        <f>'Данные для ввода на bus.gov.ru'!#REF!</f>
        <v>#REF!</v>
      </c>
      <c r="B6" s="25" t="e">
        <f>(('Данные для ввода на bus.gov.ru'!#REF!/'Данные для ввода на bus.gov.ru'!#REF!)*100)*0.4</f>
        <v>#REF!</v>
      </c>
      <c r="C6" s="21" t="e">
        <f>(('Данные для ввода на bus.gov.ru'!#REF!/'Данные для ввода на bus.gov.ru'!#REF!)*100)*0.4</f>
        <v>#REF!</v>
      </c>
      <c r="D6" s="25" t="e">
        <f>(('Данные для ввода на bus.gov.ru'!#REF!/'Данные для ввода на bus.gov.ru'!#REF!)*100)*0.2</f>
        <v>#REF!</v>
      </c>
      <c r="E6" s="25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e">
        <f>'Данные для ввода на bus.gov.ru'!#REF!</f>
        <v>#REF!</v>
      </c>
      <c r="B7" s="25" t="e">
        <f>(('Данные для ввода на bus.gov.ru'!#REF!/'Данные для ввода на bus.gov.ru'!#REF!)*100)*0.4</f>
        <v>#REF!</v>
      </c>
      <c r="C7" s="21" t="e">
        <f>(('Данные для ввода на bus.gov.ru'!#REF!/'Данные для ввода на bus.gov.ru'!#REF!)*100)*0.4</f>
        <v>#REF!</v>
      </c>
      <c r="D7" s="25" t="e">
        <f>(('Данные для ввода на bus.gov.ru'!#REF!/'Данные для ввода на bus.gov.ru'!#REF!)*100)*0.2</f>
        <v>#REF!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e">
        <f>'Данные для ввода на bus.gov.ru'!#REF!</f>
        <v>#REF!</v>
      </c>
      <c r="B8" s="25" t="e">
        <f>(('Данные для ввода на bus.gov.ru'!#REF!/'Данные для ввода на bus.gov.ru'!#REF!)*100)*0.4</f>
        <v>#REF!</v>
      </c>
      <c r="C8" s="21" t="e">
        <f>(('Данные для ввода на bus.gov.ru'!#REF!/'Данные для ввода на bus.gov.ru'!#REF!)*100)*0.4</f>
        <v>#REF!</v>
      </c>
      <c r="D8" s="25" t="e">
        <f>(('Данные для ввода на bus.gov.ru'!#REF!/'Данные для ввода на bus.gov.ru'!#REF!)*100)*0.2</f>
        <v>#REF!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e">
        <f>'Данные для ввода на bus.gov.ru'!#REF!</f>
        <v>#REF!</v>
      </c>
      <c r="B9" s="25" t="e">
        <f>(('Данные для ввода на bus.gov.ru'!#REF!/'Данные для ввода на bus.gov.ru'!#REF!)*100)*0.4</f>
        <v>#REF!</v>
      </c>
      <c r="C9" s="21" t="e">
        <f>(('Данные для ввода на bus.gov.ru'!#REF!/'Данные для ввода на bus.gov.ru'!#REF!)*100)*0.4</f>
        <v>#REF!</v>
      </c>
      <c r="D9" s="25" t="e">
        <f>(('Данные для ввода на bus.gov.ru'!#REF!/'Данные для ввода на bus.gov.ru'!#REF!)*100)*0.2</f>
        <v>#REF!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e">
        <f>'Данные для ввода на bus.gov.ru'!#REF!</f>
        <v>#REF!</v>
      </c>
      <c r="B10" s="25" t="e">
        <f>(('Данные для ввода на bus.gov.ru'!#REF!/'Данные для ввода на bus.gov.ru'!#REF!)*100)*0.4</f>
        <v>#REF!</v>
      </c>
      <c r="C10" s="21" t="e">
        <f>(('Данные для ввода на bus.gov.ru'!#REF!/'Данные для ввода на bus.gov.ru'!#REF!)*100)*0.4</f>
        <v>#REF!</v>
      </c>
      <c r="D10" s="25" t="e">
        <f>(('Данные для ввода на bus.gov.ru'!#REF!/'Данные для ввода на bus.gov.ru'!#REF!)*100)*0.2</f>
        <v>#REF!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e">
        <f>'Данные для ввода на bus.gov.ru'!#REF!</f>
        <v>#REF!</v>
      </c>
      <c r="B11" s="25" t="e">
        <f>(('Данные для ввода на bus.gov.ru'!#REF!/'Данные для ввода на bus.gov.ru'!#REF!)*100)*0.4</f>
        <v>#REF!</v>
      </c>
      <c r="C11" s="21" t="e">
        <f>(('Данные для ввода на bus.gov.ru'!#REF!/'Данные для ввода на bus.gov.ru'!#REF!)*100)*0.4</f>
        <v>#REF!</v>
      </c>
      <c r="D11" s="25" t="e">
        <f>(('Данные для ввода на bus.gov.ru'!#REF!/'Данные для ввода на bus.gov.ru'!#REF!)*100)*0.2</f>
        <v>#REF!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e">
        <f>'Данные для ввода на bus.gov.ru'!#REF!</f>
        <v>#REF!</v>
      </c>
      <c r="B12" s="25" t="e">
        <f>(('Данные для ввода на bus.gov.ru'!#REF!/'Данные для ввода на bus.gov.ru'!#REF!)*100)*0.4</f>
        <v>#REF!</v>
      </c>
      <c r="C12" s="21" t="e">
        <f>(('Данные для ввода на bus.gov.ru'!#REF!/'Данные для ввода на bus.gov.ru'!#REF!)*100)*0.4</f>
        <v>#REF!</v>
      </c>
      <c r="D12" s="25" t="e">
        <f>(('Данные для ввода на bus.gov.ru'!#REF!/'Данные для ввода на bus.gov.ru'!#REF!)*100)*0.2</f>
        <v>#REF!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13.25" customHeight="1" x14ac:dyDescent="0.3">
      <c r="A1" s="12" t="s">
        <v>46</v>
      </c>
      <c r="B1" s="23" t="s">
        <v>60</v>
      </c>
      <c r="C1" s="23" t="s">
        <v>61</v>
      </c>
      <c r="D1" s="23" t="s">
        <v>62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51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 t="e">
        <f>'Данные для ввода на bus.gov.ru'!#REF!</f>
        <v>#REF!</v>
      </c>
      <c r="B3" s="25" t="e">
        <f>(('Данные для ввода на bus.gov.ru'!#REF!/'Данные для ввода на bus.gov.ru'!#REF!)*100)*0.3</f>
        <v>#REF!</v>
      </c>
      <c r="C3" s="25" t="e">
        <f>(('Данные для ввода на bus.gov.ru'!#REF!/'Данные для ввода на bus.gov.ru'!#REF!)*100)*0.2</f>
        <v>#REF!</v>
      </c>
      <c r="D3" s="25" t="e">
        <f>(('Данные для ввода на bus.gov.ru'!#REF!/'Данные для ввода на bus.gov.ru'!#REF!)*100)*0.5</f>
        <v>#REF!</v>
      </c>
      <c r="E3" s="25" t="e">
        <f t="shared" ref="E3:E12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bus.gov.ru'!D2</f>
        <v>МБОУ "Верх-Обская средняя общеобразовательная школа имени М. С. Евдокимова"</v>
      </c>
      <c r="B4" s="25">
        <f>(('Данные для ввода на bus.gov.ru'!AZ2/'Данные для ввода на bus.gov.ru'!BA2)*100)*0.3</f>
        <v>28.571428571428566</v>
      </c>
      <c r="C4" s="25">
        <f>(('Данные для ввода на bus.gov.ru'!BC2/'Данные для ввода на bus.gov.ru'!BD2)*100)*0.2</f>
        <v>19.206349206349209</v>
      </c>
      <c r="D4" s="25">
        <f>(('Данные для ввода на bus.gov.ru'!BF2/'Данные для ввода на bus.gov.ru'!BG2)*100)*0.5</f>
        <v>47.619047619047613</v>
      </c>
      <c r="E4" s="25">
        <f t="shared" si="0"/>
        <v>95.396825396825392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e">
        <f>'Данные для ввода на bus.gov.ru'!#REF!</f>
        <v>#REF!</v>
      </c>
      <c r="B5" s="25" t="e">
        <f>(('Данные для ввода на bus.gov.ru'!#REF!/'Данные для ввода на bus.gov.ru'!#REF!)*100)*0.3</f>
        <v>#REF!</v>
      </c>
      <c r="C5" s="25" t="e">
        <f>(('Данные для ввода на bus.gov.ru'!#REF!/'Данные для ввода на bus.gov.ru'!#REF!)*100)*0.2</f>
        <v>#REF!</v>
      </c>
      <c r="D5" s="25" t="e">
        <f>(('Данные для ввода на bus.gov.ru'!#REF!/'Данные для ввода на bus.gov.ru'!#REF!)*100)*0.5</f>
        <v>#REF!</v>
      </c>
      <c r="E5" s="25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e">
        <f>'Данные для ввода на bus.gov.ru'!#REF!</f>
        <v>#REF!</v>
      </c>
      <c r="B6" s="25" t="e">
        <f>(('Данные для ввода на bus.gov.ru'!#REF!/'Данные для ввода на bus.gov.ru'!#REF!)*100)*0.3</f>
        <v>#REF!</v>
      </c>
      <c r="C6" s="25" t="e">
        <f>(('Данные для ввода на bus.gov.ru'!#REF!/'Данные для ввода на bus.gov.ru'!#REF!)*100)*0.2</f>
        <v>#REF!</v>
      </c>
      <c r="D6" s="25" t="e">
        <f>(('Данные для ввода на bus.gov.ru'!#REF!/'Данные для ввода на bus.gov.ru'!#REF!)*100)*0.5</f>
        <v>#REF!</v>
      </c>
      <c r="E6" s="25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e">
        <f>'Данные для ввода на bus.gov.ru'!#REF!</f>
        <v>#REF!</v>
      </c>
      <c r="B7" s="25" t="e">
        <f>(('Данные для ввода на bus.gov.ru'!#REF!/'Данные для ввода на bus.gov.ru'!#REF!)*100)*0.3</f>
        <v>#REF!</v>
      </c>
      <c r="C7" s="25" t="e">
        <f>(('Данные для ввода на bus.gov.ru'!#REF!/'Данные для ввода на bus.gov.ru'!#REF!)*100)*0.2</f>
        <v>#REF!</v>
      </c>
      <c r="D7" s="25" t="e">
        <f>(('Данные для ввода на bus.gov.ru'!#REF!/'Данные для ввода на bus.gov.ru'!#REF!)*100)*0.5</f>
        <v>#REF!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e">
        <f>'Данные для ввода на bus.gov.ru'!#REF!</f>
        <v>#REF!</v>
      </c>
      <c r="B8" s="25" t="e">
        <f>(('Данные для ввода на bus.gov.ru'!#REF!/'Данные для ввода на bus.gov.ru'!#REF!)*100)*0.3</f>
        <v>#REF!</v>
      </c>
      <c r="C8" s="25" t="e">
        <f>(('Данные для ввода на bus.gov.ru'!#REF!/'Данные для ввода на bus.gov.ru'!#REF!)*100)*0.2</f>
        <v>#REF!</v>
      </c>
      <c r="D8" s="25" t="e">
        <f>(('Данные для ввода на bus.gov.ru'!#REF!/'Данные для ввода на bus.gov.ru'!#REF!)*100)*0.5</f>
        <v>#REF!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e">
        <f>'Данные для ввода на bus.gov.ru'!#REF!</f>
        <v>#REF!</v>
      </c>
      <c r="B9" s="25" t="e">
        <f>(('Данные для ввода на bus.gov.ru'!#REF!/'Данные для ввода на bus.gov.ru'!#REF!)*100)*0.3</f>
        <v>#REF!</v>
      </c>
      <c r="C9" s="25" t="e">
        <f>(('Данные для ввода на bus.gov.ru'!#REF!/'Данные для ввода на bus.gov.ru'!#REF!)*100)*0.2</f>
        <v>#REF!</v>
      </c>
      <c r="D9" s="25" t="e">
        <f>(('Данные для ввода на bus.gov.ru'!#REF!/'Данные для ввода на bus.gov.ru'!#REF!)*100)*0.5</f>
        <v>#REF!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e">
        <f>'Данные для ввода на bus.gov.ru'!#REF!</f>
        <v>#REF!</v>
      </c>
      <c r="B10" s="25" t="e">
        <f>(('Данные для ввода на bus.gov.ru'!#REF!/'Данные для ввода на bus.gov.ru'!#REF!)*100)*0.3</f>
        <v>#REF!</v>
      </c>
      <c r="C10" s="25" t="e">
        <f>(('Данные для ввода на bus.gov.ru'!#REF!/'Данные для ввода на bus.gov.ru'!#REF!)*100)*0.2</f>
        <v>#REF!</v>
      </c>
      <c r="D10" s="25" t="e">
        <f>(('Данные для ввода на bus.gov.ru'!#REF!/'Данные для ввода на bus.gov.ru'!#REF!)*100)*0.5</f>
        <v>#REF!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e">
        <f>'Данные для ввода на bus.gov.ru'!#REF!</f>
        <v>#REF!</v>
      </c>
      <c r="B11" s="25" t="e">
        <f>(('Данные для ввода на bus.gov.ru'!#REF!/'Данные для ввода на bus.gov.ru'!#REF!)*100)*0.3</f>
        <v>#REF!</v>
      </c>
      <c r="C11" s="25" t="e">
        <f>(('Данные для ввода на bus.gov.ru'!#REF!/'Данные для ввода на bus.gov.ru'!#REF!)*100)*0.2</f>
        <v>#REF!</v>
      </c>
      <c r="D11" s="25" t="e">
        <f>(('Данные для ввода на bus.gov.ru'!#REF!/'Данные для ввода на bus.gov.ru'!#REF!)*100)*0.5</f>
        <v>#REF!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e">
        <f>'Данные для ввода на bus.gov.ru'!#REF!</f>
        <v>#REF!</v>
      </c>
      <c r="B12" s="25" t="e">
        <f>(('Данные для ввода на bus.gov.ru'!#REF!/'Данные для ввода на bus.gov.ru'!#REF!)*100)*0.3</f>
        <v>#REF!</v>
      </c>
      <c r="C12" s="25" t="e">
        <f>(('Данные для ввода на bus.gov.ru'!#REF!/'Данные для ввода на bus.gov.ru'!#REF!)*100)*0.2</f>
        <v>#REF!</v>
      </c>
      <c r="D12" s="25" t="e">
        <f>(('Данные для ввода на bus.gov.ru'!#REF!/'Данные для ввода на bus.gov.ru'!#REF!)*100)*0.5</f>
        <v>#REF!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6" width="14.44140625" customWidth="1"/>
  </cols>
  <sheetData>
    <row r="1" spans="1:26" ht="81" customHeight="1" x14ac:dyDescent="0.3">
      <c r="A1" s="22" t="s">
        <v>63</v>
      </c>
      <c r="B1" s="28" t="s">
        <v>64</v>
      </c>
      <c r="C1" s="29" t="s">
        <v>65</v>
      </c>
      <c r="D1" s="29" t="s">
        <v>66</v>
      </c>
      <c r="E1" s="29" t="s">
        <v>67</v>
      </c>
      <c r="F1" s="29" t="s">
        <v>68</v>
      </c>
      <c r="G1" s="2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20" t="s">
        <v>51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12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3">
      <c r="A3" s="3" t="e">
        <f>'Критерий 1'!A3</f>
        <v>#REF!</v>
      </c>
      <c r="B3" s="21" t="e">
        <f>'Критерий 1'!E3</f>
        <v>#VALUE!</v>
      </c>
      <c r="C3" s="21" t="e">
        <f>'Критерий 2'!D3</f>
        <v>#REF!</v>
      </c>
      <c r="D3" s="21" t="e">
        <f>'Критерий 3'!E3</f>
        <v>#REF!</v>
      </c>
      <c r="E3" s="21" t="e">
        <f>'Критерий 4'!E3</f>
        <v>#REF!</v>
      </c>
      <c r="F3" s="21" t="e">
        <f>'Критерий 5'!E3</f>
        <v>#REF!</v>
      </c>
      <c r="G3" s="21" t="e">
        <f t="shared" si="0"/>
        <v>#VALUE!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3" t="str">
        <f>'Критерий 1'!A4</f>
        <v>МБОУ "Верх-Обская средняя общеобразовательная школа имени М. С. Евдокимова"</v>
      </c>
      <c r="B4" s="21">
        <f>'Критерий 1'!E4</f>
        <v>89.747162022703819</v>
      </c>
      <c r="C4" s="21">
        <f>'Критерий 2'!D4</f>
        <v>96.428571428571431</v>
      </c>
      <c r="D4" s="21">
        <f>'Критерий 3'!E4</f>
        <v>85.272727272727266</v>
      </c>
      <c r="E4" s="21">
        <f>'Критерий 4'!E4</f>
        <v>98.095238095238102</v>
      </c>
      <c r="F4" s="21">
        <f>'Критерий 5'!E4</f>
        <v>95.396825396825392</v>
      </c>
      <c r="G4" s="21">
        <f t="shared" si="0"/>
        <v>92.988104843213208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3" t="e">
        <f>'Критерий 1'!A5</f>
        <v>#REF!</v>
      </c>
      <c r="B5" s="21" t="e">
        <f>'Критерий 1'!E5</f>
        <v>#VALUE!</v>
      </c>
      <c r="C5" s="21" t="e">
        <f>'Критерий 2'!D5</f>
        <v>#REF!</v>
      </c>
      <c r="D5" s="21" t="e">
        <f>'Критерий 3'!E5</f>
        <v>#REF!</v>
      </c>
      <c r="E5" s="21" t="e">
        <f>'Критерий 4'!E5</f>
        <v>#REF!</v>
      </c>
      <c r="F5" s="21" t="e">
        <f>'Критерий 5'!E5</f>
        <v>#REF!</v>
      </c>
      <c r="G5" s="21" t="e">
        <f t="shared" si="0"/>
        <v>#VALUE!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3" t="e">
        <f>'Критерий 1'!A6</f>
        <v>#REF!</v>
      </c>
      <c r="B6" s="21" t="e">
        <f>'Критерий 1'!E6</f>
        <v>#VALUE!</v>
      </c>
      <c r="C6" s="21" t="e">
        <f>'Критерий 2'!D6</f>
        <v>#REF!</v>
      </c>
      <c r="D6" s="21" t="e">
        <f>'Критерий 3'!E6</f>
        <v>#REF!</v>
      </c>
      <c r="E6" s="21" t="e">
        <f>'Критерий 4'!E6</f>
        <v>#REF!</v>
      </c>
      <c r="F6" s="21" t="e">
        <f>'Критерий 5'!E6</f>
        <v>#REF!</v>
      </c>
      <c r="G6" s="21" t="e">
        <f t="shared" si="0"/>
        <v>#VALUE!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3" t="e">
        <f>'Критерий 1'!A7</f>
        <v>#REF!</v>
      </c>
      <c r="B7" s="21" t="e">
        <f>'Критерий 1'!E7</f>
        <v>#VALUE!</v>
      </c>
      <c r="C7" s="21" t="e">
        <f>'Критерий 2'!D7</f>
        <v>#REF!</v>
      </c>
      <c r="D7" s="21" t="e">
        <f>'Критерий 3'!E7</f>
        <v>#REF!</v>
      </c>
      <c r="E7" s="21" t="e">
        <f>'Критерий 4'!E7</f>
        <v>#REF!</v>
      </c>
      <c r="F7" s="21" t="e">
        <f>'Критерий 5'!E7</f>
        <v>#REF!</v>
      </c>
      <c r="G7" s="21" t="e">
        <f t="shared" si="0"/>
        <v>#VALUE!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3" t="e">
        <f>'Критерий 1'!A8</f>
        <v>#REF!</v>
      </c>
      <c r="B8" s="21" t="e">
        <f>'Критерий 1'!E8</f>
        <v>#VALUE!</v>
      </c>
      <c r="C8" s="21" t="e">
        <f>'Критерий 2'!D8</f>
        <v>#REF!</v>
      </c>
      <c r="D8" s="21" t="e">
        <f>'Критерий 3'!E8</f>
        <v>#REF!</v>
      </c>
      <c r="E8" s="21" t="e">
        <f>'Критерий 4'!E8</f>
        <v>#REF!</v>
      </c>
      <c r="F8" s="21" t="e">
        <f>'Критерий 5'!E8</f>
        <v>#REF!</v>
      </c>
      <c r="G8" s="21" t="e">
        <f t="shared" si="0"/>
        <v>#VALUE!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">
      <c r="A9" s="3" t="e">
        <f>'Критерий 1'!A9</f>
        <v>#REF!</v>
      </c>
      <c r="B9" s="21" t="e">
        <f>'Критерий 1'!E9</f>
        <v>#VALUE!</v>
      </c>
      <c r="C9" s="21" t="e">
        <f>'Критерий 2'!D9</f>
        <v>#REF!</v>
      </c>
      <c r="D9" s="21" t="e">
        <f>'Критерий 3'!E9</f>
        <v>#REF!</v>
      </c>
      <c r="E9" s="21" t="e">
        <f>'Критерий 4'!E9</f>
        <v>#REF!</v>
      </c>
      <c r="F9" s="21" t="e">
        <f>'Критерий 5'!E9</f>
        <v>#REF!</v>
      </c>
      <c r="G9" s="21" t="e">
        <f t="shared" si="0"/>
        <v>#VALUE!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3" t="e">
        <f>'Критерий 1'!A10</f>
        <v>#REF!</v>
      </c>
      <c r="B10" s="21" t="e">
        <f>'Критерий 1'!E10</f>
        <v>#VALUE!</v>
      </c>
      <c r="C10" s="21" t="e">
        <f>'Критерий 2'!D10</f>
        <v>#REF!</v>
      </c>
      <c r="D10" s="21" t="e">
        <f>'Критерий 3'!E10</f>
        <v>#REF!</v>
      </c>
      <c r="E10" s="21" t="e">
        <f>'Критерий 4'!E10</f>
        <v>#REF!</v>
      </c>
      <c r="F10" s="21" t="e">
        <f>'Критерий 5'!E10</f>
        <v>#REF!</v>
      </c>
      <c r="G10" s="21" t="e">
        <f t="shared" si="0"/>
        <v>#VALUE!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3" t="e">
        <f>'Критерий 1'!A11</f>
        <v>#REF!</v>
      </c>
      <c r="B11" s="21" t="e">
        <f>'Критерий 1'!E11</f>
        <v>#VALUE!</v>
      </c>
      <c r="C11" s="21" t="e">
        <f>'Критерий 2'!D11</f>
        <v>#REF!</v>
      </c>
      <c r="D11" s="21" t="e">
        <f>'Критерий 3'!E11</f>
        <v>#REF!</v>
      </c>
      <c r="E11" s="21" t="e">
        <f>'Критерий 4'!E11</f>
        <v>#REF!</v>
      </c>
      <c r="F11" s="21" t="e">
        <f>'Критерий 5'!E11</f>
        <v>#REF!</v>
      </c>
      <c r="G11" s="21" t="e">
        <f t="shared" si="0"/>
        <v>#VALUE!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">
      <c r="A12" s="31" t="e">
        <f>'Критерий 1'!A12</f>
        <v>#REF!</v>
      </c>
      <c r="B12" s="30" t="e">
        <f>'Критерий 1'!E12</f>
        <v>#VALUE!</v>
      </c>
      <c r="C12" s="30" t="e">
        <f>'Критерий 2'!D12</f>
        <v>#REF!</v>
      </c>
      <c r="D12" s="30" t="e">
        <f>'Критерий 3'!E12</f>
        <v>#REF!</v>
      </c>
      <c r="E12" s="30" t="e">
        <f>'Критерий 4'!E12</f>
        <v>#REF!</v>
      </c>
      <c r="F12" s="30" t="e">
        <f>'Критерий 5'!E12</f>
        <v>#REF!</v>
      </c>
      <c r="G12" s="30" t="e">
        <f t="shared" si="0"/>
        <v>#VALUE!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32"/>
      <c r="B13" s="33"/>
      <c r="C13" s="33"/>
      <c r="D13" s="33"/>
      <c r="E13" s="33"/>
      <c r="F13" s="33"/>
      <c r="G13" s="3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34"/>
      <c r="B14" s="35"/>
      <c r="C14" s="35"/>
      <c r="D14" s="35"/>
      <c r="E14" s="35"/>
      <c r="F14" s="35"/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34"/>
      <c r="B15" s="35"/>
      <c r="C15" s="35"/>
      <c r="D15" s="35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2023-01-16T07:13:09Z</dcterms:modified>
</cp:coreProperties>
</file>